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<sst xmlns="http://schemas.openxmlformats.org/spreadsheetml/2006/main" count="5" uniqueCount="5">
  <si>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2019年泗县面向社会公开招聘事业单位工作人员专业测试人员名单</t>
  </si>
  <si>
    <t>序号</t>
  </si>
  <si>
    <t>报考岗位</t>
  </si>
  <si>
    <t>准考证号</t>
  </si>
  <si>
    <t>笔试成绩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</si>
</sst>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B0F0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6" fillId="14" borderId="8" applyNumberFormat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0"/>
  <sheetViews>
    <sheetView tabSelected="1" workbookViewId="0">
      <selection activeCell="F6" sqref="F6"/>
    </sheetView>
  </sheetViews>
  <sheetFormatPr defaultColWidth="9" defaultRowHeight="14.25" outlineLevelCol="3"/>
  <cols>
    <col min="1" max="1" width="9" customWidth="1"/>
    <col min="2" max="2" width="19.75" style="4" customWidth="1"/>
    <col min="3" max="3" width="22" style="4" customWidth="1"/>
    <col min="4" max="4" width="22.875" style="4" customWidth="1"/>
  </cols>
  <sheetData>
    <row r="1" ht="32" customHeight="1" spans="1:4">
      <c r="A1" s="5" t="s">
        <v>0</v>
      </c>
      <c r="B1" s="5"/>
      <c r="C1" s="5"/>
      <c r="D1" s="5"/>
    </row>
    <row r="2" s="1" customFormat="1" ht="23" customHeight="1" spans="1:4">
      <c r="A2" s="6" t="s">
        <v>1</v>
      </c>
      <c r="B2" s="7" t="s">
        <v>2</v>
      </c>
      <c r="C2" s="7" t="s">
        <v>3</v>
      </c>
      <c r="D2" s="7" t="s">
        <v>4</v>
      </c>
    </row>
    <row r="3" s="2" customFormat="1" spans="1:4">
      <c r="A3" s="8">
        <v>1</v>
      </c>
      <c r="B3" s="7">
        <v>20190201</v>
      </c>
      <c r="C3" s="7" t="str">
        <f>"2019010116"</f>
        <v>2019010116</v>
      </c>
      <c r="D3" s="7">
        <v>86</v>
      </c>
    </row>
    <row r="4" s="2" customFormat="1" spans="1:4">
      <c r="A4" s="8">
        <v>2</v>
      </c>
      <c r="B4" s="7">
        <v>20190201</v>
      </c>
      <c r="C4" s="7" t="str">
        <f>"2019010110"</f>
        <v>2019010110</v>
      </c>
      <c r="D4" s="7">
        <v>80.4</v>
      </c>
    </row>
    <row r="5" s="2" customFormat="1" spans="1:4">
      <c r="A5" s="8">
        <v>3</v>
      </c>
      <c r="B5" s="7">
        <v>20190201</v>
      </c>
      <c r="C5" s="7" t="str">
        <f>"2019010117"</f>
        <v>2019010117</v>
      </c>
      <c r="D5" s="7">
        <v>80</v>
      </c>
    </row>
    <row r="6" s="2" customFormat="1" spans="1:4">
      <c r="A6" s="8">
        <v>4</v>
      </c>
      <c r="B6" s="7">
        <v>20190202</v>
      </c>
      <c r="C6" s="7" t="str">
        <f>"2019010129"</f>
        <v>2019010129</v>
      </c>
      <c r="D6" s="7">
        <v>78.6</v>
      </c>
    </row>
    <row r="7" s="2" customFormat="1" spans="1:4">
      <c r="A7" s="8">
        <v>5</v>
      </c>
      <c r="B7" s="7">
        <v>20190202</v>
      </c>
      <c r="C7" s="7" t="str">
        <f>"2019010122"</f>
        <v>2019010122</v>
      </c>
      <c r="D7" s="7">
        <v>70.9</v>
      </c>
    </row>
    <row r="8" s="2" customFormat="1" spans="1:4">
      <c r="A8" s="8">
        <v>6</v>
      </c>
      <c r="B8" s="7">
        <v>20190202</v>
      </c>
      <c r="C8" s="7" t="str">
        <f>"2019010125"</f>
        <v>2019010125</v>
      </c>
      <c r="D8" s="7">
        <v>66</v>
      </c>
    </row>
    <row r="9" s="2" customFormat="1" spans="1:4">
      <c r="A9" s="8">
        <v>7</v>
      </c>
      <c r="B9" s="7">
        <v>20190204</v>
      </c>
      <c r="C9" s="7" t="str">
        <f>"2019010207"</f>
        <v>2019010207</v>
      </c>
      <c r="D9" s="7">
        <v>87</v>
      </c>
    </row>
    <row r="10" s="2" customFormat="1" spans="1:4">
      <c r="A10" s="8">
        <v>8</v>
      </c>
      <c r="B10" s="7">
        <v>20190204</v>
      </c>
      <c r="C10" s="7" t="str">
        <f>"2019010206"</f>
        <v>2019010206</v>
      </c>
      <c r="D10" s="7">
        <v>86</v>
      </c>
    </row>
    <row r="11" s="2" customFormat="1" spans="1:4">
      <c r="A11" s="8">
        <v>9</v>
      </c>
      <c r="B11" s="7">
        <v>20190204</v>
      </c>
      <c r="C11" s="7" t="str">
        <f>"2019010210"</f>
        <v>2019010210</v>
      </c>
      <c r="D11" s="7">
        <v>81.8</v>
      </c>
    </row>
    <row r="12" s="2" customFormat="1" spans="1:4">
      <c r="A12" s="8">
        <v>10</v>
      </c>
      <c r="B12" s="7">
        <v>20190205</v>
      </c>
      <c r="C12" s="7" t="str">
        <f>"2019010310"</f>
        <v>2019010310</v>
      </c>
      <c r="D12" s="7">
        <v>81.6</v>
      </c>
    </row>
    <row r="13" s="2" customFormat="1" spans="1:4">
      <c r="A13" s="8">
        <v>11</v>
      </c>
      <c r="B13" s="7">
        <v>20190205</v>
      </c>
      <c r="C13" s="7" t="str">
        <f>"2019010311"</f>
        <v>2019010311</v>
      </c>
      <c r="D13" s="7">
        <v>80.7</v>
      </c>
    </row>
    <row r="14" s="2" customFormat="1" spans="1:4">
      <c r="A14" s="8">
        <v>12</v>
      </c>
      <c r="B14" s="7">
        <v>20190205</v>
      </c>
      <c r="C14" s="7" t="str">
        <f>"2019010303"</f>
        <v>2019010303</v>
      </c>
      <c r="D14" s="7">
        <v>80</v>
      </c>
    </row>
    <row r="15" s="2" customFormat="1" spans="1:4">
      <c r="A15" s="8">
        <v>13</v>
      </c>
      <c r="B15" s="7">
        <v>20190206</v>
      </c>
      <c r="C15" s="7" t="str">
        <f>"2019010706"</f>
        <v>2019010706</v>
      </c>
      <c r="D15" s="7">
        <v>82.2</v>
      </c>
    </row>
    <row r="16" s="2" customFormat="1" spans="1:4">
      <c r="A16" s="8">
        <v>14</v>
      </c>
      <c r="B16" s="7">
        <v>20190206</v>
      </c>
      <c r="C16" s="7" t="str">
        <f>"2019010707"</f>
        <v>2019010707</v>
      </c>
      <c r="D16" s="7">
        <v>75.6</v>
      </c>
    </row>
    <row r="17" s="2" customFormat="1" spans="1:4">
      <c r="A17" s="8">
        <v>15</v>
      </c>
      <c r="B17" s="7">
        <v>20190206</v>
      </c>
      <c r="C17" s="7" t="str">
        <f>"2019010629"</f>
        <v>2019010629</v>
      </c>
      <c r="D17" s="7">
        <v>75.4</v>
      </c>
    </row>
    <row r="18" s="2" customFormat="1" spans="1:4">
      <c r="A18" s="8">
        <v>16</v>
      </c>
      <c r="B18" s="7">
        <v>20190206</v>
      </c>
      <c r="C18" s="7" t="str">
        <f>"2019010625"</f>
        <v>2019010625</v>
      </c>
      <c r="D18" s="7">
        <v>75</v>
      </c>
    </row>
    <row r="19" s="2" customFormat="1" spans="1:4">
      <c r="A19" s="8">
        <v>17</v>
      </c>
      <c r="B19" s="7">
        <v>20190206</v>
      </c>
      <c r="C19" s="7" t="str">
        <f>"2019010622"</f>
        <v>2019010622</v>
      </c>
      <c r="D19" s="7">
        <v>74</v>
      </c>
    </row>
    <row r="20" s="2" customFormat="1" spans="1:4">
      <c r="A20" s="8">
        <v>18</v>
      </c>
      <c r="B20" s="7">
        <v>20190206</v>
      </c>
      <c r="C20" s="7" t="str">
        <f>"2019010701"</f>
        <v>2019010701</v>
      </c>
      <c r="D20" s="7">
        <v>73.6</v>
      </c>
    </row>
    <row r="21" s="2" customFormat="1" spans="1:4">
      <c r="A21" s="8">
        <v>19</v>
      </c>
      <c r="B21" s="7">
        <v>20190207</v>
      </c>
      <c r="C21" s="7" t="str">
        <f>"2019010720"</f>
        <v>2019010720</v>
      </c>
      <c r="D21" s="7">
        <v>82.8</v>
      </c>
    </row>
    <row r="22" s="2" customFormat="1" spans="1:4">
      <c r="A22" s="8">
        <v>20</v>
      </c>
      <c r="B22" s="7">
        <v>20190207</v>
      </c>
      <c r="C22" s="7" t="str">
        <f>"2019010723"</f>
        <v>2019010723</v>
      </c>
      <c r="D22" s="7">
        <v>78.8</v>
      </c>
    </row>
    <row r="23" s="2" customFormat="1" spans="1:4">
      <c r="A23" s="8">
        <v>21</v>
      </c>
      <c r="B23" s="7">
        <v>20190207</v>
      </c>
      <c r="C23" s="7" t="str">
        <f>"2019010722"</f>
        <v>2019010722</v>
      </c>
      <c r="D23" s="7">
        <v>75.8</v>
      </c>
    </row>
    <row r="24" s="2" customFormat="1" spans="1:4">
      <c r="A24" s="8">
        <v>22</v>
      </c>
      <c r="B24" s="7">
        <v>20190208</v>
      </c>
      <c r="C24" s="7" t="str">
        <f>"2019010808"</f>
        <v>2019010808</v>
      </c>
      <c r="D24" s="7">
        <v>84</v>
      </c>
    </row>
    <row r="25" s="2" customFormat="1" spans="1:4">
      <c r="A25" s="8">
        <v>23</v>
      </c>
      <c r="B25" s="7">
        <v>20190208</v>
      </c>
      <c r="C25" s="7" t="str">
        <f>"2019010812"</f>
        <v>2019010812</v>
      </c>
      <c r="D25" s="7">
        <v>79</v>
      </c>
    </row>
    <row r="26" s="2" customFormat="1" spans="1:4">
      <c r="A26" s="8">
        <v>24</v>
      </c>
      <c r="B26" s="7">
        <v>20190208</v>
      </c>
      <c r="C26" s="7" t="str">
        <f>"2019010729"</f>
        <v>2019010729</v>
      </c>
      <c r="D26" s="7">
        <v>77.4</v>
      </c>
    </row>
    <row r="27" s="2" customFormat="1" spans="1:4">
      <c r="A27" s="8">
        <v>25</v>
      </c>
      <c r="B27" s="7">
        <v>20190208</v>
      </c>
      <c r="C27" s="7" t="str">
        <f>"2019010809"</f>
        <v>2019010809</v>
      </c>
      <c r="D27" s="7">
        <v>77.4</v>
      </c>
    </row>
    <row r="28" s="2" customFormat="1" spans="1:4">
      <c r="A28" s="8">
        <v>26</v>
      </c>
      <c r="B28" s="7">
        <v>20190209</v>
      </c>
      <c r="C28" s="7" t="str">
        <f>"2019010820"</f>
        <v>2019010820</v>
      </c>
      <c r="D28" s="7">
        <v>92.2</v>
      </c>
    </row>
    <row r="29" s="2" customFormat="1" spans="1:4">
      <c r="A29" s="8">
        <v>27</v>
      </c>
      <c r="B29" s="7">
        <v>20190209</v>
      </c>
      <c r="C29" s="7" t="str">
        <f>"2019010819"</f>
        <v>2019010819</v>
      </c>
      <c r="D29" s="7">
        <v>81.2</v>
      </c>
    </row>
    <row r="30" s="2" customFormat="1" spans="1:4">
      <c r="A30" s="8">
        <v>28</v>
      </c>
      <c r="B30" s="7">
        <v>20190209</v>
      </c>
      <c r="C30" s="7" t="str">
        <f>"2019010815"</f>
        <v>2019010815</v>
      </c>
      <c r="D30" s="7">
        <v>80.4</v>
      </c>
    </row>
    <row r="31" spans="1:4">
      <c r="A31" s="8">
        <v>29</v>
      </c>
      <c r="B31" s="7">
        <v>20190210</v>
      </c>
      <c r="C31" s="7" t="str">
        <f>"2019010829"</f>
        <v>2019010829</v>
      </c>
      <c r="D31" s="7">
        <v>80.2</v>
      </c>
    </row>
    <row r="32" spans="1:4">
      <c r="A32" s="8">
        <v>30</v>
      </c>
      <c r="B32" s="7">
        <v>20190210</v>
      </c>
      <c r="C32" s="7" t="str">
        <f>"2019010828"</f>
        <v>2019010828</v>
      </c>
      <c r="D32" s="7">
        <v>67.9</v>
      </c>
    </row>
    <row r="33" spans="1:4">
      <c r="A33" s="8">
        <v>31</v>
      </c>
      <c r="B33" s="7">
        <v>20190211</v>
      </c>
      <c r="C33" s="7" t="str">
        <f>"2019010907"</f>
        <v>2019010907</v>
      </c>
      <c r="D33" s="7">
        <v>76.8</v>
      </c>
    </row>
    <row r="34" spans="1:4">
      <c r="A34" s="8">
        <v>32</v>
      </c>
      <c r="B34" s="7">
        <v>20190212</v>
      </c>
      <c r="C34" s="7" t="str">
        <f>"2019010913"</f>
        <v>2019010913</v>
      </c>
      <c r="D34" s="7">
        <v>80</v>
      </c>
    </row>
    <row r="35" spans="1:4">
      <c r="A35" s="8">
        <v>33</v>
      </c>
      <c r="B35" s="7">
        <v>20190212</v>
      </c>
      <c r="C35" s="7" t="str">
        <f>"2019010915"</f>
        <v>2019010915</v>
      </c>
      <c r="D35" s="7">
        <v>79.4</v>
      </c>
    </row>
    <row r="36" spans="1:4">
      <c r="A36" s="8">
        <v>34</v>
      </c>
      <c r="B36" s="7">
        <v>20190212</v>
      </c>
      <c r="C36" s="7" t="str">
        <f>"2019010912"</f>
        <v>2019010912</v>
      </c>
      <c r="D36" s="7">
        <v>74</v>
      </c>
    </row>
    <row r="37" spans="1:4">
      <c r="A37" s="8">
        <v>35</v>
      </c>
      <c r="B37" s="7">
        <v>20190213</v>
      </c>
      <c r="C37" s="7" t="str">
        <f>"2019011128"</f>
        <v>2019011128</v>
      </c>
      <c r="D37" s="7">
        <v>84.2</v>
      </c>
    </row>
    <row r="38" spans="1:4">
      <c r="A38" s="8">
        <v>36</v>
      </c>
      <c r="B38" s="7">
        <v>20190213</v>
      </c>
      <c r="C38" s="7" t="str">
        <f>"2019011023"</f>
        <v>2019011023</v>
      </c>
      <c r="D38" s="7">
        <v>83.6</v>
      </c>
    </row>
    <row r="39" spans="1:4">
      <c r="A39" s="8">
        <v>37</v>
      </c>
      <c r="B39" s="7">
        <v>20190213</v>
      </c>
      <c r="C39" s="7" t="str">
        <f>"2019011020"</f>
        <v>2019011020</v>
      </c>
      <c r="D39" s="7">
        <v>81.8</v>
      </c>
    </row>
    <row r="40" spans="1:4">
      <c r="A40" s="8">
        <v>38</v>
      </c>
      <c r="B40" s="7">
        <v>20190214</v>
      </c>
      <c r="C40" s="7" t="str">
        <f>"2019011302"</f>
        <v>2019011302</v>
      </c>
      <c r="D40" s="7">
        <v>84</v>
      </c>
    </row>
    <row r="41" spans="1:4">
      <c r="A41" s="8">
        <v>39</v>
      </c>
      <c r="B41" s="7">
        <v>20190214</v>
      </c>
      <c r="C41" s="7" t="str">
        <f>"2019011307"</f>
        <v>2019011307</v>
      </c>
      <c r="D41" s="7">
        <v>81.6</v>
      </c>
    </row>
    <row r="42" spans="1:4">
      <c r="A42" s="8">
        <v>40</v>
      </c>
      <c r="B42" s="7">
        <v>20190214</v>
      </c>
      <c r="C42" s="7" t="str">
        <f>"2019011310"</f>
        <v>2019011310</v>
      </c>
      <c r="D42" s="7">
        <v>79.8</v>
      </c>
    </row>
    <row r="43" spans="1:4">
      <c r="A43" s="8">
        <v>41</v>
      </c>
      <c r="B43" s="7">
        <v>20190215</v>
      </c>
      <c r="C43" s="7" t="str">
        <f>"2019011511"</f>
        <v>2019011511</v>
      </c>
      <c r="D43" s="7">
        <v>87.4</v>
      </c>
    </row>
    <row r="44" spans="1:4">
      <c r="A44" s="8">
        <v>42</v>
      </c>
      <c r="B44" s="7">
        <v>20190215</v>
      </c>
      <c r="C44" s="7" t="str">
        <f>"2019011623"</f>
        <v>2019011623</v>
      </c>
      <c r="D44" s="7">
        <v>87.4</v>
      </c>
    </row>
    <row r="45" spans="1:4">
      <c r="A45" s="8">
        <v>43</v>
      </c>
      <c r="B45" s="7">
        <v>20190215</v>
      </c>
      <c r="C45" s="7" t="str">
        <f>"2019011516"</f>
        <v>2019011516</v>
      </c>
      <c r="D45" s="7">
        <v>83.4</v>
      </c>
    </row>
    <row r="46" spans="1:4">
      <c r="A46" s="8">
        <v>44</v>
      </c>
      <c r="B46" s="7">
        <v>20190216</v>
      </c>
      <c r="C46" s="7" t="str">
        <f>"2019011805"</f>
        <v>2019011805</v>
      </c>
      <c r="D46" s="7">
        <v>81.8</v>
      </c>
    </row>
    <row r="47" spans="1:4">
      <c r="A47" s="8">
        <v>45</v>
      </c>
      <c r="B47" s="7">
        <v>20190216</v>
      </c>
      <c r="C47" s="7" t="str">
        <f>"2019011804"</f>
        <v>2019011804</v>
      </c>
      <c r="D47" s="7">
        <v>75.4</v>
      </c>
    </row>
    <row r="48" spans="1:4">
      <c r="A48" s="8">
        <v>46</v>
      </c>
      <c r="B48" s="7">
        <v>20190217</v>
      </c>
      <c r="C48" s="7" t="str">
        <f>"2019011902"</f>
        <v>2019011902</v>
      </c>
      <c r="D48" s="7">
        <v>92.2</v>
      </c>
    </row>
    <row r="49" spans="1:4">
      <c r="A49" s="8">
        <v>47</v>
      </c>
      <c r="B49" s="7">
        <v>20190217</v>
      </c>
      <c r="C49" s="7" t="str">
        <f>"2019012004"</f>
        <v>2019012004</v>
      </c>
      <c r="D49" s="7">
        <v>87</v>
      </c>
    </row>
    <row r="50" spans="1:4">
      <c r="A50" s="8">
        <v>48</v>
      </c>
      <c r="B50" s="7">
        <v>20190217</v>
      </c>
      <c r="C50" s="7" t="str">
        <f>"2019011823"</f>
        <v>2019011823</v>
      </c>
      <c r="D50" s="7">
        <v>80.2</v>
      </c>
    </row>
    <row r="51" spans="1:4">
      <c r="A51" s="8">
        <v>49</v>
      </c>
      <c r="B51" s="7">
        <v>20190217</v>
      </c>
      <c r="C51" s="7" t="str">
        <f>"2019011824"</f>
        <v>2019011824</v>
      </c>
      <c r="D51" s="7">
        <v>80.2</v>
      </c>
    </row>
    <row r="52" spans="1:4">
      <c r="A52" s="8">
        <v>50</v>
      </c>
      <c r="B52" s="7">
        <v>20190217</v>
      </c>
      <c r="C52" s="7" t="str">
        <f>"2019011818"</f>
        <v>2019011818</v>
      </c>
      <c r="D52" s="7">
        <v>79.8</v>
      </c>
    </row>
    <row r="53" spans="1:4">
      <c r="A53" s="8">
        <v>51</v>
      </c>
      <c r="B53" s="7">
        <v>20190217</v>
      </c>
      <c r="C53" s="7" t="str">
        <f>"2019011930"</f>
        <v>2019011930</v>
      </c>
      <c r="D53" s="7">
        <v>79.6</v>
      </c>
    </row>
    <row r="54" spans="1:4">
      <c r="A54" s="8">
        <v>52</v>
      </c>
      <c r="B54" s="7">
        <v>20190217</v>
      </c>
      <c r="C54" s="7" t="str">
        <f>"2019012003"</f>
        <v>2019012003</v>
      </c>
      <c r="D54" s="7">
        <v>79.6</v>
      </c>
    </row>
    <row r="55" spans="1:4">
      <c r="A55" s="8">
        <v>53</v>
      </c>
      <c r="B55" s="7">
        <v>20190217</v>
      </c>
      <c r="C55" s="7" t="str">
        <f>"2019011820"</f>
        <v>2019011820</v>
      </c>
      <c r="D55" s="7">
        <v>79.2</v>
      </c>
    </row>
    <row r="56" spans="1:4">
      <c r="A56" s="8">
        <v>54</v>
      </c>
      <c r="B56" s="7">
        <v>20190217</v>
      </c>
      <c r="C56" s="7" t="str">
        <f>"2019011927"</f>
        <v>2019011927</v>
      </c>
      <c r="D56" s="7">
        <v>79.2</v>
      </c>
    </row>
    <row r="57" spans="1:4">
      <c r="A57" s="8">
        <v>55</v>
      </c>
      <c r="B57" s="7">
        <v>20190217</v>
      </c>
      <c r="C57" s="7" t="str">
        <f>"2019011919"</f>
        <v>2019011919</v>
      </c>
      <c r="D57" s="7">
        <v>79</v>
      </c>
    </row>
    <row r="58" spans="1:4">
      <c r="A58" s="8">
        <v>56</v>
      </c>
      <c r="B58" s="7">
        <v>20190217</v>
      </c>
      <c r="C58" s="7" t="str">
        <f>"2019012007"</f>
        <v>2019012007</v>
      </c>
      <c r="D58" s="7">
        <v>77.4</v>
      </c>
    </row>
    <row r="59" spans="1:4">
      <c r="A59" s="8">
        <v>57</v>
      </c>
      <c r="B59" s="7">
        <v>20190217</v>
      </c>
      <c r="C59" s="7" t="str">
        <f>"2019011815"</f>
        <v>2019011815</v>
      </c>
      <c r="D59" s="7">
        <v>77.2</v>
      </c>
    </row>
    <row r="60" s="3" customFormat="1" spans="1:4">
      <c r="A60" s="8">
        <v>58</v>
      </c>
      <c r="B60" s="7">
        <v>20190218</v>
      </c>
      <c r="C60" s="7" t="str">
        <f>"2019012026"</f>
        <v>2019012026</v>
      </c>
      <c r="D60" s="7">
        <v>95.2</v>
      </c>
    </row>
    <row r="61" s="3" customFormat="1" spans="1:4">
      <c r="A61" s="8">
        <v>59</v>
      </c>
      <c r="B61" s="7">
        <v>20190218</v>
      </c>
      <c r="C61" s="7" t="str">
        <f>"2019012112"</f>
        <v>2019012112</v>
      </c>
      <c r="D61" s="7">
        <v>86.8</v>
      </c>
    </row>
    <row r="62" s="3" customFormat="1" spans="1:4">
      <c r="A62" s="8">
        <v>60</v>
      </c>
      <c r="B62" s="7">
        <v>20190218</v>
      </c>
      <c r="C62" s="7" t="str">
        <f>"2019012028"</f>
        <v>2019012028</v>
      </c>
      <c r="D62" s="7">
        <v>86.6</v>
      </c>
    </row>
    <row r="63" s="3" customFormat="1" spans="1:4">
      <c r="A63" s="8">
        <v>61</v>
      </c>
      <c r="B63" s="7">
        <v>20190219</v>
      </c>
      <c r="C63" s="7" t="str">
        <f>"2019012327"</f>
        <v>2019012327</v>
      </c>
      <c r="D63" s="7">
        <v>88.4</v>
      </c>
    </row>
    <row r="64" s="3" customFormat="1" spans="1:4">
      <c r="A64" s="8">
        <v>62</v>
      </c>
      <c r="B64" s="7">
        <v>20190219</v>
      </c>
      <c r="C64" s="7" t="str">
        <f>"2019012412"</f>
        <v>2019012412</v>
      </c>
      <c r="D64" s="7">
        <v>85.8</v>
      </c>
    </row>
    <row r="65" s="3" customFormat="1" spans="1:4">
      <c r="A65" s="8">
        <v>63</v>
      </c>
      <c r="B65" s="7">
        <v>20190219</v>
      </c>
      <c r="C65" s="7" t="str">
        <f>"2019012411"</f>
        <v>2019012411</v>
      </c>
      <c r="D65" s="7">
        <v>83.6</v>
      </c>
    </row>
    <row r="66" s="3" customFormat="1" spans="1:4">
      <c r="A66" s="8">
        <v>64</v>
      </c>
      <c r="B66" s="7">
        <v>20190220</v>
      </c>
      <c r="C66" s="7" t="str">
        <f>"2019012421"</f>
        <v>2019012421</v>
      </c>
      <c r="D66" s="7">
        <v>84.2</v>
      </c>
    </row>
    <row r="67" s="3" customFormat="1" spans="1:4">
      <c r="A67" s="8">
        <v>65</v>
      </c>
      <c r="B67" s="7">
        <v>20190220</v>
      </c>
      <c r="C67" s="7" t="str">
        <f>"2019012414"</f>
        <v>2019012414</v>
      </c>
      <c r="D67" s="7">
        <v>75.8</v>
      </c>
    </row>
    <row r="68" s="3" customFormat="1" spans="1:4">
      <c r="A68" s="8">
        <v>66</v>
      </c>
      <c r="B68" s="7">
        <v>20190220</v>
      </c>
      <c r="C68" s="7" t="str">
        <f>"2019012416"</f>
        <v>2019012416</v>
      </c>
      <c r="D68" s="7">
        <v>69.1</v>
      </c>
    </row>
    <row r="69" s="3" customFormat="1" spans="1:4">
      <c r="A69" s="8">
        <v>67</v>
      </c>
      <c r="B69" s="7">
        <v>20190221</v>
      </c>
      <c r="C69" s="7" t="str">
        <f>"2019012424"</f>
        <v>2019012424</v>
      </c>
      <c r="D69" s="7">
        <v>77</v>
      </c>
    </row>
    <row r="70" s="3" customFormat="1" spans="1:4">
      <c r="A70" s="8">
        <v>68</v>
      </c>
      <c r="B70" s="7">
        <v>20190221</v>
      </c>
      <c r="C70" s="7" t="str">
        <f>"2019012501"</f>
        <v>2019012501</v>
      </c>
      <c r="D70" s="7">
        <v>71</v>
      </c>
    </row>
    <row r="71" s="3" customFormat="1" spans="1:4">
      <c r="A71" s="8">
        <v>69</v>
      </c>
      <c r="B71" s="7">
        <v>20190221</v>
      </c>
      <c r="C71" s="7" t="str">
        <f>"2019012426"</f>
        <v>2019012426</v>
      </c>
      <c r="D71" s="7">
        <v>66.8</v>
      </c>
    </row>
    <row r="72" s="3" customFormat="1" spans="1:4">
      <c r="A72" s="8">
        <v>70</v>
      </c>
      <c r="B72" s="7">
        <v>20190223</v>
      </c>
      <c r="C72" s="7" t="str">
        <f>"2019012517"</f>
        <v>2019012517</v>
      </c>
      <c r="D72" s="7">
        <v>84.6</v>
      </c>
    </row>
    <row r="73" s="3" customFormat="1" spans="1:4">
      <c r="A73" s="8">
        <v>71</v>
      </c>
      <c r="B73" s="7">
        <v>20190223</v>
      </c>
      <c r="C73" s="7" t="str">
        <f>"2019012510"</f>
        <v>2019012510</v>
      </c>
      <c r="D73" s="7">
        <v>77.8</v>
      </c>
    </row>
    <row r="74" s="3" customFormat="1" spans="1:4">
      <c r="A74" s="8">
        <v>72</v>
      </c>
      <c r="B74" s="7">
        <v>20190223</v>
      </c>
      <c r="C74" s="7" t="str">
        <f>"2019012515"</f>
        <v>2019012515</v>
      </c>
      <c r="D74" s="7">
        <v>77.8</v>
      </c>
    </row>
    <row r="75" s="3" customFormat="1" spans="1:4">
      <c r="A75" s="8">
        <v>73</v>
      </c>
      <c r="B75" s="7">
        <v>20190224</v>
      </c>
      <c r="C75" s="7" t="str">
        <f>"2019012630"</f>
        <v>2019012630</v>
      </c>
      <c r="D75" s="7">
        <v>86</v>
      </c>
    </row>
    <row r="76" s="3" customFormat="1" spans="1:4">
      <c r="A76" s="8">
        <v>74</v>
      </c>
      <c r="B76" s="7">
        <v>20190224</v>
      </c>
      <c r="C76" s="7" t="str">
        <f>"2019012713"</f>
        <v>2019012713</v>
      </c>
      <c r="D76" s="7">
        <v>79.6</v>
      </c>
    </row>
    <row r="77" s="3" customFormat="1" spans="1:4">
      <c r="A77" s="8">
        <v>75</v>
      </c>
      <c r="B77" s="7">
        <v>20190224</v>
      </c>
      <c r="C77" s="7" t="str">
        <f>"2019012616"</f>
        <v>2019012616</v>
      </c>
      <c r="D77" s="7">
        <v>76.6</v>
      </c>
    </row>
    <row r="78" s="3" customFormat="1" spans="1:4">
      <c r="A78" s="8">
        <v>76</v>
      </c>
      <c r="B78" s="7">
        <v>20190224</v>
      </c>
      <c r="C78" s="7" t="str">
        <f>"2019012619"</f>
        <v>2019012619</v>
      </c>
      <c r="D78" s="7">
        <v>75.8</v>
      </c>
    </row>
    <row r="79" s="3" customFormat="1" spans="1:4">
      <c r="A79" s="8">
        <v>77</v>
      </c>
      <c r="B79" s="7">
        <v>20190224</v>
      </c>
      <c r="C79" s="7" t="str">
        <f>"2019012802"</f>
        <v>2019012802</v>
      </c>
      <c r="D79" s="7">
        <v>75</v>
      </c>
    </row>
    <row r="80" s="3" customFormat="1" spans="1:4">
      <c r="A80" s="8">
        <v>78</v>
      </c>
      <c r="B80" s="7">
        <v>20190224</v>
      </c>
      <c r="C80" s="7" t="str">
        <f>"2019012727"</f>
        <v>2019012727</v>
      </c>
      <c r="D80" s="7">
        <v>74.8</v>
      </c>
    </row>
    <row r="81" s="3" customFormat="1" spans="1:4">
      <c r="A81" s="8">
        <v>79</v>
      </c>
      <c r="B81" s="7">
        <v>20190225</v>
      </c>
      <c r="C81" s="7" t="str">
        <f>"2019013322"</f>
        <v>2019013322</v>
      </c>
      <c r="D81" s="7">
        <v>90.2</v>
      </c>
    </row>
    <row r="82" s="3" customFormat="1" spans="1:4">
      <c r="A82" s="8">
        <v>80</v>
      </c>
      <c r="B82" s="7">
        <v>20190225</v>
      </c>
      <c r="C82" s="7" t="str">
        <f>"2019013227"</f>
        <v>2019013227</v>
      </c>
      <c r="D82" s="7">
        <v>86.4</v>
      </c>
    </row>
    <row r="83" s="3" customFormat="1" spans="1:4">
      <c r="A83" s="8">
        <v>81</v>
      </c>
      <c r="B83" s="7">
        <v>20190225</v>
      </c>
      <c r="C83" s="7" t="str">
        <f>"2019012821"</f>
        <v>2019012821</v>
      </c>
      <c r="D83" s="7">
        <v>82</v>
      </c>
    </row>
    <row r="84" s="3" customFormat="1" spans="1:4">
      <c r="A84" s="8">
        <v>82</v>
      </c>
      <c r="B84" s="7">
        <v>20190225</v>
      </c>
      <c r="C84" s="7" t="str">
        <f>"2019013114"</f>
        <v>2019013114</v>
      </c>
      <c r="D84" s="7">
        <v>81.6</v>
      </c>
    </row>
    <row r="85" s="3" customFormat="1" spans="1:4">
      <c r="A85" s="8">
        <v>83</v>
      </c>
      <c r="B85" s="7">
        <v>20190225</v>
      </c>
      <c r="C85" s="7" t="str">
        <f>"2019013205"</f>
        <v>2019013205</v>
      </c>
      <c r="D85" s="7">
        <v>81.6</v>
      </c>
    </row>
    <row r="86" s="3" customFormat="1" spans="1:4">
      <c r="A86" s="8">
        <v>84</v>
      </c>
      <c r="B86" s="7">
        <v>20190225</v>
      </c>
      <c r="C86" s="7" t="str">
        <f>"2019013022"</f>
        <v>2019013022</v>
      </c>
      <c r="D86" s="7">
        <v>81.2</v>
      </c>
    </row>
    <row r="87" spans="1:4">
      <c r="A87" s="8">
        <v>85</v>
      </c>
      <c r="B87" s="7">
        <v>20190226</v>
      </c>
      <c r="C87" s="7" t="str">
        <f>"2019013421"</f>
        <v>2019013421</v>
      </c>
      <c r="D87" s="7">
        <v>81.6</v>
      </c>
    </row>
    <row r="88" spans="1:4">
      <c r="A88" s="8">
        <v>86</v>
      </c>
      <c r="B88" s="7">
        <v>20190226</v>
      </c>
      <c r="C88" s="7" t="str">
        <f>"2019013625"</f>
        <v>2019013625</v>
      </c>
      <c r="D88" s="7">
        <v>80.6</v>
      </c>
    </row>
    <row r="89" spans="1:4">
      <c r="A89" s="8">
        <v>87</v>
      </c>
      <c r="B89" s="7">
        <v>20190226</v>
      </c>
      <c r="C89" s="7" t="str">
        <f>"2019013626"</f>
        <v>2019013626</v>
      </c>
      <c r="D89" s="7">
        <v>80.2</v>
      </c>
    </row>
    <row r="90" spans="1:4">
      <c r="A90" s="8">
        <v>88</v>
      </c>
      <c r="B90" s="7">
        <v>20190227</v>
      </c>
      <c r="C90" s="7" t="str">
        <f>"2019013719"</f>
        <v>2019013719</v>
      </c>
      <c r="D90" s="7">
        <v>83.6</v>
      </c>
    </row>
    <row r="91" spans="1:4">
      <c r="A91" s="8">
        <v>89</v>
      </c>
      <c r="B91" s="7">
        <v>20190227</v>
      </c>
      <c r="C91" s="7" t="str">
        <f>"2019013725"</f>
        <v>2019013725</v>
      </c>
      <c r="D91" s="7">
        <v>83.2</v>
      </c>
    </row>
    <row r="92" spans="1:4">
      <c r="A92" s="8">
        <v>90</v>
      </c>
      <c r="B92" s="7">
        <v>20190227</v>
      </c>
      <c r="C92" s="7" t="str">
        <f>"2019013710"</f>
        <v>2019013710</v>
      </c>
      <c r="D92" s="7">
        <v>82.4</v>
      </c>
    </row>
    <row r="93" spans="1:4">
      <c r="A93" s="8">
        <v>91</v>
      </c>
      <c r="B93" s="7">
        <v>20190228</v>
      </c>
      <c r="C93" s="7" t="str">
        <f>"2019013913"</f>
        <v>2019013913</v>
      </c>
      <c r="D93" s="7">
        <v>78.2</v>
      </c>
    </row>
    <row r="94" spans="1:4">
      <c r="A94" s="8">
        <v>92</v>
      </c>
      <c r="B94" s="7">
        <v>20190228</v>
      </c>
      <c r="C94" s="7" t="str">
        <f>"2019013925"</f>
        <v>2019013925</v>
      </c>
      <c r="D94" s="7">
        <v>75.6</v>
      </c>
    </row>
    <row r="95" spans="1:4">
      <c r="A95" s="8">
        <v>93</v>
      </c>
      <c r="B95" s="7">
        <v>20190229</v>
      </c>
      <c r="C95" s="7" t="str">
        <f>"2019014018"</f>
        <v>2019014018</v>
      </c>
      <c r="D95" s="7">
        <v>82.2</v>
      </c>
    </row>
    <row r="96" spans="1:4">
      <c r="A96" s="8">
        <v>94</v>
      </c>
      <c r="B96" s="7">
        <v>20190229</v>
      </c>
      <c r="C96" s="7" t="str">
        <f>"2019014005"</f>
        <v>2019014005</v>
      </c>
      <c r="D96" s="7">
        <v>82</v>
      </c>
    </row>
    <row r="97" spans="1:4">
      <c r="A97" s="8">
        <v>95</v>
      </c>
      <c r="B97" s="7">
        <v>20190229</v>
      </c>
      <c r="C97" s="7" t="str">
        <f>"2019014305"</f>
        <v>2019014305</v>
      </c>
      <c r="D97" s="7">
        <v>79.2</v>
      </c>
    </row>
    <row r="98" spans="1:4">
      <c r="A98" s="8">
        <v>96</v>
      </c>
      <c r="B98" s="7">
        <v>20190230</v>
      </c>
      <c r="C98" s="7" t="str">
        <f>"2019014428"</f>
        <v>2019014428</v>
      </c>
      <c r="D98" s="7">
        <v>89.2</v>
      </c>
    </row>
    <row r="99" spans="1:4">
      <c r="A99" s="8">
        <v>97</v>
      </c>
      <c r="B99" s="7">
        <v>20190230</v>
      </c>
      <c r="C99" s="7" t="str">
        <f>"2019015306"</f>
        <v>2019015306</v>
      </c>
      <c r="D99" s="7">
        <v>89.2</v>
      </c>
    </row>
    <row r="100" spans="1:4">
      <c r="A100" s="8">
        <v>98</v>
      </c>
      <c r="B100" s="7">
        <v>20190230</v>
      </c>
      <c r="C100" s="7" t="str">
        <f>"2019015424"</f>
        <v>2019015424</v>
      </c>
      <c r="D100" s="7">
        <v>88.6</v>
      </c>
    </row>
    <row r="101" spans="1:4">
      <c r="A101" s="8">
        <v>99</v>
      </c>
      <c r="B101" s="7">
        <v>20190230</v>
      </c>
      <c r="C101" s="7" t="str">
        <f>"2019014411"</f>
        <v>2019014411</v>
      </c>
      <c r="D101" s="7">
        <v>87.4</v>
      </c>
    </row>
    <row r="102" spans="1:4">
      <c r="A102" s="8">
        <v>100</v>
      </c>
      <c r="B102" s="7">
        <v>20190230</v>
      </c>
      <c r="C102" s="7" t="str">
        <f>"2019015410"</f>
        <v>2019015410</v>
      </c>
      <c r="D102" s="7">
        <v>85.7</v>
      </c>
    </row>
    <row r="103" spans="1:4">
      <c r="A103" s="8">
        <v>101</v>
      </c>
      <c r="B103" s="7">
        <v>20190230</v>
      </c>
      <c r="C103" s="7" t="str">
        <f>"2019015324"</f>
        <v>2019015324</v>
      </c>
      <c r="D103" s="7">
        <v>84.4</v>
      </c>
    </row>
    <row r="104" spans="1:4">
      <c r="A104" s="8">
        <v>102</v>
      </c>
      <c r="B104" s="7">
        <v>20190230</v>
      </c>
      <c r="C104" s="7" t="str">
        <f>"2019015208"</f>
        <v>2019015208</v>
      </c>
      <c r="D104" s="7">
        <v>84</v>
      </c>
    </row>
    <row r="105" spans="1:4">
      <c r="A105" s="8">
        <v>103</v>
      </c>
      <c r="B105" s="7">
        <v>20190230</v>
      </c>
      <c r="C105" s="7" t="str">
        <f>"2019016117"</f>
        <v>2019016117</v>
      </c>
      <c r="D105" s="7">
        <v>83.2</v>
      </c>
    </row>
    <row r="106" spans="1:4">
      <c r="A106" s="8">
        <v>104</v>
      </c>
      <c r="B106" s="7">
        <v>20190230</v>
      </c>
      <c r="C106" s="7" t="str">
        <f>"2019015120"</f>
        <v>2019015120</v>
      </c>
      <c r="D106" s="7">
        <v>82.2</v>
      </c>
    </row>
    <row r="107" spans="1:4">
      <c r="A107" s="8">
        <v>105</v>
      </c>
      <c r="B107" s="7">
        <v>20190230</v>
      </c>
      <c r="C107" s="7" t="str">
        <f>"2019015704"</f>
        <v>2019015704</v>
      </c>
      <c r="D107" s="7">
        <v>81.2</v>
      </c>
    </row>
    <row r="108" spans="1:4">
      <c r="A108" s="8">
        <v>106</v>
      </c>
      <c r="B108" s="7">
        <v>20190230</v>
      </c>
      <c r="C108" s="7" t="str">
        <f>"2019015920"</f>
        <v>2019015920</v>
      </c>
      <c r="D108" s="7">
        <v>80.6</v>
      </c>
    </row>
    <row r="109" spans="1:4">
      <c r="A109" s="8">
        <v>107</v>
      </c>
      <c r="B109" s="7">
        <v>20190230</v>
      </c>
      <c r="C109" s="7" t="str">
        <f>"2019015915"</f>
        <v>2019015915</v>
      </c>
      <c r="D109" s="7">
        <v>80.4</v>
      </c>
    </row>
    <row r="110" spans="1:4">
      <c r="A110" s="8">
        <v>108</v>
      </c>
      <c r="B110" s="7">
        <v>20190230</v>
      </c>
      <c r="C110" s="7" t="str">
        <f>"2019014506"</f>
        <v>2019014506</v>
      </c>
      <c r="D110" s="7">
        <v>80.2</v>
      </c>
    </row>
    <row r="111" spans="1:4">
      <c r="A111" s="8">
        <v>109</v>
      </c>
      <c r="B111" s="7">
        <v>20190230</v>
      </c>
      <c r="C111" s="7" t="str">
        <f>"2019014906"</f>
        <v>2019014906</v>
      </c>
      <c r="D111" s="7">
        <v>79.6</v>
      </c>
    </row>
    <row r="112" spans="1:4">
      <c r="A112" s="8">
        <v>110</v>
      </c>
      <c r="B112" s="7">
        <v>20190230</v>
      </c>
      <c r="C112" s="7" t="str">
        <f>"2019015614"</f>
        <v>2019015614</v>
      </c>
      <c r="D112" s="7">
        <v>79.2</v>
      </c>
    </row>
    <row r="113" s="3" customFormat="1" spans="1:4">
      <c r="A113" s="8">
        <v>111</v>
      </c>
      <c r="B113" s="7">
        <v>20190231</v>
      </c>
      <c r="C113" s="7" t="str">
        <f>"2019016608"</f>
        <v>2019016608</v>
      </c>
      <c r="D113" s="7">
        <v>91</v>
      </c>
    </row>
    <row r="114" s="3" customFormat="1" spans="1:4">
      <c r="A114" s="8">
        <v>112</v>
      </c>
      <c r="B114" s="7">
        <v>20190231</v>
      </c>
      <c r="C114" s="7" t="str">
        <f>"2019016520"</f>
        <v>2019016520</v>
      </c>
      <c r="D114" s="7">
        <v>82.2</v>
      </c>
    </row>
    <row r="115" s="3" customFormat="1" spans="1:4">
      <c r="A115" s="8">
        <v>113</v>
      </c>
      <c r="B115" s="7">
        <v>20190231</v>
      </c>
      <c r="C115" s="7" t="str">
        <f>"2019016612"</f>
        <v>2019016612</v>
      </c>
      <c r="D115" s="7">
        <v>81.3</v>
      </c>
    </row>
    <row r="116" s="3" customFormat="1" spans="1:4">
      <c r="A116" s="8">
        <v>114</v>
      </c>
      <c r="B116" s="7">
        <v>20190231</v>
      </c>
      <c r="C116" s="7" t="str">
        <f>"2019016207"</f>
        <v>2019016207</v>
      </c>
      <c r="D116" s="7">
        <v>80.8</v>
      </c>
    </row>
    <row r="117" s="3" customFormat="1" spans="1:4">
      <c r="A117" s="8">
        <v>115</v>
      </c>
      <c r="B117" s="7">
        <v>20190231</v>
      </c>
      <c r="C117" s="7" t="str">
        <f>"2019017025"</f>
        <v>2019017025</v>
      </c>
      <c r="D117" s="7">
        <v>80.6</v>
      </c>
    </row>
    <row r="118" s="3" customFormat="1" spans="1:4">
      <c r="A118" s="8">
        <v>116</v>
      </c>
      <c r="B118" s="7">
        <v>20190231</v>
      </c>
      <c r="C118" s="7" t="str">
        <f>"2019016512"</f>
        <v>2019016512</v>
      </c>
      <c r="D118" s="7">
        <v>80.2</v>
      </c>
    </row>
    <row r="119" s="3" customFormat="1" spans="1:4">
      <c r="A119" s="8">
        <v>117</v>
      </c>
      <c r="B119" s="7">
        <v>20190231</v>
      </c>
      <c r="C119" s="7" t="str">
        <f>"2019017005"</f>
        <v>2019017005</v>
      </c>
      <c r="D119" s="7">
        <v>78.4</v>
      </c>
    </row>
    <row r="120" s="3" customFormat="1" spans="1:4">
      <c r="A120" s="8">
        <v>118</v>
      </c>
      <c r="B120" s="7">
        <v>20190231</v>
      </c>
      <c r="C120" s="7" t="str">
        <f>"2019016410"</f>
        <v>2019016410</v>
      </c>
      <c r="D120" s="7">
        <v>78.2</v>
      </c>
    </row>
    <row r="121" s="3" customFormat="1" spans="1:4">
      <c r="A121" s="8">
        <v>119</v>
      </c>
      <c r="B121" s="7">
        <v>20190231</v>
      </c>
      <c r="C121" s="7" t="str">
        <f>"2019016824"</f>
        <v>2019016824</v>
      </c>
      <c r="D121" s="7">
        <v>78.2</v>
      </c>
    </row>
    <row r="122" s="3" customFormat="1" spans="1:4">
      <c r="A122" s="8">
        <v>120</v>
      </c>
      <c r="B122" s="7">
        <v>20190232</v>
      </c>
      <c r="C122" s="7" t="str">
        <f>"2019017112"</f>
        <v>2019017112</v>
      </c>
      <c r="D122" s="7">
        <v>79.4</v>
      </c>
    </row>
    <row r="123" s="3" customFormat="1" spans="1:4">
      <c r="A123" s="8">
        <v>121</v>
      </c>
      <c r="B123" s="7">
        <v>20190232</v>
      </c>
      <c r="C123" s="7" t="str">
        <f>"2019017109"</f>
        <v>2019017109</v>
      </c>
      <c r="D123" s="7">
        <v>78.6</v>
      </c>
    </row>
    <row r="124" s="3" customFormat="1" spans="1:4">
      <c r="A124" s="8">
        <v>122</v>
      </c>
      <c r="B124" s="7">
        <v>20190232</v>
      </c>
      <c r="C124" s="7" t="str">
        <f>"2019017105"</f>
        <v>2019017105</v>
      </c>
      <c r="D124" s="7">
        <v>75</v>
      </c>
    </row>
    <row r="125" s="3" customFormat="1" spans="1:4">
      <c r="A125" s="8">
        <v>123</v>
      </c>
      <c r="B125" s="7">
        <v>20190233</v>
      </c>
      <c r="C125" s="7" t="str">
        <f>"2019017118"</f>
        <v>2019017118</v>
      </c>
      <c r="D125" s="7">
        <v>77.2</v>
      </c>
    </row>
    <row r="126" s="3" customFormat="1" spans="1:4">
      <c r="A126" s="8">
        <v>124</v>
      </c>
      <c r="B126" s="7">
        <v>20190233</v>
      </c>
      <c r="C126" s="7" t="str">
        <f>"2019017125"</f>
        <v>2019017125</v>
      </c>
      <c r="D126" s="7">
        <v>75.3</v>
      </c>
    </row>
    <row r="127" s="3" customFormat="1" spans="1:4">
      <c r="A127" s="8">
        <v>125</v>
      </c>
      <c r="B127" s="7">
        <v>20190233</v>
      </c>
      <c r="C127" s="7" t="str">
        <f>"2019017121"</f>
        <v>2019017121</v>
      </c>
      <c r="D127" s="7">
        <v>73.6</v>
      </c>
    </row>
    <row r="128" s="3" customFormat="1" spans="1:4">
      <c r="A128" s="8">
        <v>126</v>
      </c>
      <c r="B128" s="7">
        <v>20190234</v>
      </c>
      <c r="C128" s="7" t="str">
        <f>"2019017215"</f>
        <v>2019017215</v>
      </c>
      <c r="D128" s="7">
        <v>82.6</v>
      </c>
    </row>
    <row r="129" s="3" customFormat="1" spans="1:4">
      <c r="A129" s="8">
        <v>127</v>
      </c>
      <c r="B129" s="7">
        <v>20190234</v>
      </c>
      <c r="C129" s="7" t="str">
        <f>"2019017201"</f>
        <v>2019017201</v>
      </c>
      <c r="D129" s="7">
        <v>82.1</v>
      </c>
    </row>
    <row r="130" s="3" customFormat="1" spans="1:4">
      <c r="A130" s="8">
        <v>128</v>
      </c>
      <c r="B130" s="7">
        <v>20190234</v>
      </c>
      <c r="C130" s="7" t="str">
        <f>"2019017204"</f>
        <v>2019017204</v>
      </c>
      <c r="D130" s="7">
        <v>81.8</v>
      </c>
    </row>
    <row r="131" s="3" customFormat="1" spans="1:4">
      <c r="A131" s="8">
        <v>129</v>
      </c>
      <c r="B131" s="7">
        <v>20190235</v>
      </c>
      <c r="C131" s="7" t="str">
        <f>"2019017303"</f>
        <v>2019017303</v>
      </c>
      <c r="D131" s="7">
        <v>82.4</v>
      </c>
    </row>
    <row r="132" s="3" customFormat="1" spans="1:4">
      <c r="A132" s="8">
        <v>130</v>
      </c>
      <c r="B132" s="7">
        <v>20190235</v>
      </c>
      <c r="C132" s="7" t="str">
        <f>"2019017229"</f>
        <v>2019017229</v>
      </c>
      <c r="D132" s="7">
        <v>78</v>
      </c>
    </row>
    <row r="133" s="3" customFormat="1" spans="1:4">
      <c r="A133" s="8">
        <v>131</v>
      </c>
      <c r="B133" s="7">
        <v>20190236</v>
      </c>
      <c r="C133" s="7" t="str">
        <f>"2019017307"</f>
        <v>2019017307</v>
      </c>
      <c r="D133" s="7">
        <v>79.6</v>
      </c>
    </row>
    <row r="134" s="3" customFormat="1" spans="1:4">
      <c r="A134" s="8">
        <v>132</v>
      </c>
      <c r="B134" s="7">
        <v>20190236</v>
      </c>
      <c r="C134" s="7" t="str">
        <f>"2019017308"</f>
        <v>2019017308</v>
      </c>
      <c r="D134" s="7">
        <v>75.8</v>
      </c>
    </row>
    <row r="135" s="3" customFormat="1" spans="1:4">
      <c r="A135" s="8">
        <v>133</v>
      </c>
      <c r="B135" s="7">
        <v>20190236</v>
      </c>
      <c r="C135" s="7" t="str">
        <f>"2019017315"</f>
        <v>2019017315</v>
      </c>
      <c r="D135" s="7">
        <v>73.2</v>
      </c>
    </row>
    <row r="136" s="3" customFormat="1" spans="1:4">
      <c r="A136" s="8">
        <v>134</v>
      </c>
      <c r="B136" s="7">
        <v>20190237</v>
      </c>
      <c r="C136" s="7" t="str">
        <f>"2019017319"</f>
        <v>2019017319</v>
      </c>
      <c r="D136" s="7">
        <v>80</v>
      </c>
    </row>
    <row r="137" s="3" customFormat="1" spans="1:4">
      <c r="A137" s="8">
        <v>135</v>
      </c>
      <c r="B137" s="7">
        <v>20190237</v>
      </c>
      <c r="C137" s="7" t="str">
        <f>"2019017320"</f>
        <v>2019017320</v>
      </c>
      <c r="D137" s="7">
        <v>72.4</v>
      </c>
    </row>
    <row r="138" s="3" customFormat="1" spans="1:4">
      <c r="A138" s="8">
        <v>136</v>
      </c>
      <c r="B138" s="7">
        <v>20190238</v>
      </c>
      <c r="C138" s="7" t="str">
        <f>"2019017330"</f>
        <v>2019017330</v>
      </c>
      <c r="D138" s="7">
        <v>78.6</v>
      </c>
    </row>
    <row r="139" s="3" customFormat="1" spans="1:4">
      <c r="A139" s="8">
        <v>137</v>
      </c>
      <c r="B139" s="7">
        <v>20190238</v>
      </c>
      <c r="C139" s="7" t="str">
        <f>"2019017510"</f>
        <v>2019017510</v>
      </c>
      <c r="D139" s="7">
        <v>75.7</v>
      </c>
    </row>
    <row r="140" s="3" customFormat="1" spans="1:4">
      <c r="A140" s="8">
        <v>138</v>
      </c>
      <c r="B140" s="7">
        <v>20190238</v>
      </c>
      <c r="C140" s="7" t="str">
        <f>"2019017407"</f>
        <v>2019017407</v>
      </c>
      <c r="D140" s="7">
        <v>74</v>
      </c>
    </row>
  </sheetData>
  <mergeCells count="1">
    <mergeCell ref="A1:D1"/>
  </mergeCells>
  <pageMargins left="0.948611111111111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BYMNH</cp:lastModifiedBy>
  <dcterms:created xsi:type="dcterms:W3CDTF">2020-01-07T09:27:00Z</dcterms:created>
  <dcterms:modified xsi:type="dcterms:W3CDTF">2020-01-08T00:25:33Z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